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1900" windowHeight="62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Sheet1!$D$1:$L$53</definedName>
  </definedNames>
  <calcPr calcId="145621"/>
</workbook>
</file>

<file path=xl/calcChain.xml><?xml version="1.0" encoding="utf-8"?>
<calcChain xmlns="http://schemas.openxmlformats.org/spreadsheetml/2006/main">
  <c r="J52" i="1" l="1"/>
  <c r="J51" i="1"/>
  <c r="H51" i="1"/>
  <c r="L51" i="1" s="1"/>
  <c r="L50" i="1"/>
  <c r="L49" i="1"/>
  <c r="H47" i="1"/>
  <c r="H52" i="1" s="1"/>
  <c r="L52" i="1" s="1"/>
  <c r="L43" i="1"/>
  <c r="J43" i="1"/>
  <c r="H43" i="1"/>
  <c r="L42" i="1"/>
  <c r="L41" i="1"/>
  <c r="L40" i="1"/>
  <c r="L39" i="1"/>
  <c r="L38" i="1"/>
  <c r="H36" i="1"/>
  <c r="H53" i="1" s="1"/>
  <c r="J35" i="1"/>
  <c r="J36" i="1" s="1"/>
  <c r="H35" i="1"/>
  <c r="L34" i="1"/>
  <c r="L33" i="1"/>
  <c r="L32" i="1"/>
  <c r="L31" i="1"/>
  <c r="J26" i="1"/>
  <c r="H26" i="1"/>
  <c r="L26" i="1" s="1"/>
  <c r="L25" i="1"/>
  <c r="L24" i="1"/>
  <c r="L23" i="1"/>
  <c r="J19" i="1"/>
  <c r="H19" i="1"/>
  <c r="L19" i="1" s="1"/>
  <c r="L18" i="1"/>
  <c r="L17" i="1"/>
  <c r="L16" i="1"/>
  <c r="L15" i="1"/>
  <c r="L14" i="1"/>
  <c r="L11" i="1"/>
  <c r="L10" i="1"/>
  <c r="L8" i="1"/>
  <c r="L7" i="1"/>
  <c r="L6" i="1"/>
  <c r="L5" i="1"/>
  <c r="L4" i="1"/>
  <c r="J53" i="1" l="1"/>
  <c r="L36" i="1"/>
  <c r="L35" i="1"/>
</calcChain>
</file>

<file path=xl/sharedStrings.xml><?xml version="1.0" encoding="utf-8"?>
<sst xmlns="http://schemas.openxmlformats.org/spreadsheetml/2006/main" count="50" uniqueCount="50">
  <si>
    <t>CONGREGATIONAL ACTIVITY EXPENSE</t>
  </si>
  <si>
    <t>Archives</t>
  </si>
  <si>
    <t>Board of Trustees</t>
  </si>
  <si>
    <t>Caring Committee</t>
  </si>
  <si>
    <t>D&amp;D Committee</t>
  </si>
  <si>
    <t>Finance Committee</t>
  </si>
  <si>
    <t>Garden Club Expenses</t>
  </si>
  <si>
    <t>Kitchen Committee - Suppl/Exp</t>
  </si>
  <si>
    <t>Membership Committee</t>
  </si>
  <si>
    <t>Jul - Nov 15</t>
  </si>
  <si>
    <t>Budget</t>
  </si>
  <si>
    <t>$ Over Budget</t>
  </si>
  <si>
    <t>WORSHIP EXPENSES</t>
  </si>
  <si>
    <t>Music, Other</t>
  </si>
  <si>
    <t>Pianist</t>
  </si>
  <si>
    <t>Piano Maintenance</t>
  </si>
  <si>
    <t>Worship Program</t>
  </si>
  <si>
    <t>Worship Supplies</t>
  </si>
  <si>
    <t>Total WORSHIP EXPENSES</t>
  </si>
  <si>
    <t>Adult RE Committee</t>
  </si>
  <si>
    <t>Bridges</t>
  </si>
  <si>
    <t>Child Care</t>
  </si>
  <si>
    <t>BUILDING &amp; GROUNDS</t>
  </si>
  <si>
    <t>Church Building  Expense</t>
  </si>
  <si>
    <t>Church - Utilities</t>
  </si>
  <si>
    <t>Electric - Church, Acct 766-0-2</t>
  </si>
  <si>
    <t>Gas - Church</t>
  </si>
  <si>
    <t>Trash</t>
  </si>
  <si>
    <t>Water - Church, Meter#10313270</t>
  </si>
  <si>
    <t>Total Church - Utilities</t>
  </si>
  <si>
    <t>Total Church Building  Expense</t>
  </si>
  <si>
    <t>Ongoing Operating Exp</t>
  </si>
  <si>
    <t>Cleaning &amp; Mowing &amp; Snow Remove</t>
  </si>
  <si>
    <t>Cleaning Supplies</t>
  </si>
  <si>
    <t>Insurance (Prop &amp; Liab)</t>
  </si>
  <si>
    <t>Kitchen - Equip &amp; Maint Exp</t>
  </si>
  <si>
    <t>Ongoing Operating Maint - Other</t>
  </si>
  <si>
    <t>Total Ongoing Operating Exp</t>
  </si>
  <si>
    <t>RE Building Expense</t>
  </si>
  <si>
    <t>RE Bldg - B&amp;G Reqstd Maint Exp</t>
  </si>
  <si>
    <t>D&amp;D Rqstd Furnishings - RE Bldg</t>
  </si>
  <si>
    <t>Total RE Bldg - B&amp;G Reqstd Maint Exp</t>
  </si>
  <si>
    <t>RE Bldg - Utilities</t>
  </si>
  <si>
    <t>Electric - RE Bldg, Acct964-0-4</t>
  </si>
  <si>
    <t>Water - RE Bldg, Meter#11310542</t>
  </si>
  <si>
    <t>Total RE Bldg - Utilities</t>
  </si>
  <si>
    <t>Total RE Building Expense</t>
  </si>
  <si>
    <t>Total BUILDING &amp; GROUNDS</t>
  </si>
  <si>
    <t>RELIGIOUS EDUCATION</t>
  </si>
  <si>
    <t>Total RELIGIOUS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</si>
</sst>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/>
    <xf numFmtId="164" fontId="2" fillId="0" borderId="0" xfId="0" applyNumberFormat="1" applyFont="1"/>
    <xf numFmtId="49" fontId="1" fillId="0" borderId="0" xfId="0" applyNumberFormat="1" applyFont="1"/>
    <xf numFmtId="165" fontId="2" fillId="0" borderId="0" xfId="0" applyNumberFormat="1" applyFont="1"/>
    <xf numFmtId="165" fontId="2" fillId="0" borderId="2" xfId="0" applyNumberFormat="1" applyFont="1" applyBorder="1"/>
    <xf numFmtId="165" fontId="0" fillId="0" borderId="0" xfId="0" applyNumberFormat="1"/>
    <xf numFmtId="165" fontId="2" fillId="0" borderId="0" xfId="0" applyNumberFormat="1" applyFont="1" applyBorder="1"/>
    <xf numFmtId="165" fontId="2" fillId="0" borderId="4" xfId="0" applyNumberFormat="1" applyFont="1" applyBorder="1"/>
    <xf numFmtId="165" fontId="2" fillId="0" borderId="3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9"/>
  <sheetViews>
    <sheetView tabSelected="1" workbookViewId="0">
      <selection activeCell="J55" sqref="J55"/>
    </sheetView>
  </sheetViews>
  <sheetFormatPr defaultRowHeight="15" x14ac:dyDescent="0.25"/>
  <cols>
    <col min="1" max="1" width="0.28515625" customWidth="1"/>
    <col min="2" max="3" width="9.140625" hidden="1" customWidth="1"/>
    <col min="7" max="7" width="31.140625" customWidth="1"/>
    <col min="8" max="8" width="10.140625" bestFit="1" customWidth="1"/>
    <col min="10" max="10" width="11.28515625" bestFit="1" customWidth="1"/>
    <col min="12" max="12" width="11.28515625" bestFit="1" customWidth="1"/>
  </cols>
  <sheetData>
    <row r="1" spans="4:12" s="1" customFormat="1" ht="15.75" thickBot="1" x14ac:dyDescent="0.3"/>
    <row r="2" spans="4:12" s="1" customFormat="1" ht="16.5" thickTop="1" thickBot="1" x14ac:dyDescent="0.3">
      <c r="H2" s="5" t="s">
        <v>9</v>
      </c>
      <c r="I2" s="6"/>
      <c r="J2" s="5" t="s">
        <v>10</v>
      </c>
      <c r="K2" s="6"/>
      <c r="L2" s="5" t="s">
        <v>11</v>
      </c>
    </row>
    <row r="3" spans="4:12" ht="15.75" thickTop="1" x14ac:dyDescent="0.25">
      <c r="D3" s="2" t="s">
        <v>0</v>
      </c>
      <c r="E3" s="2"/>
      <c r="F3" s="2"/>
      <c r="G3" s="2"/>
      <c r="H3" s="3"/>
      <c r="I3" s="4"/>
      <c r="J3" s="3"/>
      <c r="K3" s="4"/>
      <c r="L3" s="3"/>
    </row>
    <row r="4" spans="4:12" x14ac:dyDescent="0.25">
      <c r="D4" s="2"/>
      <c r="E4" s="9" t="s">
        <v>1</v>
      </c>
      <c r="F4" s="9"/>
      <c r="G4" s="9"/>
      <c r="H4" s="10">
        <v>96.08</v>
      </c>
      <c r="I4" s="10"/>
      <c r="J4" s="10">
        <v>720</v>
      </c>
      <c r="K4" s="10"/>
      <c r="L4" s="10">
        <f>ROUND((H4-J4),5)</f>
        <v>-623.91999999999996</v>
      </c>
    </row>
    <row r="5" spans="4:12" x14ac:dyDescent="0.25">
      <c r="D5" s="2"/>
      <c r="E5" s="9" t="s">
        <v>2</v>
      </c>
      <c r="F5" s="9"/>
      <c r="G5" s="9"/>
      <c r="H5" s="10">
        <v>0</v>
      </c>
      <c r="I5" s="10"/>
      <c r="J5" s="10">
        <v>500</v>
      </c>
      <c r="K5" s="10"/>
      <c r="L5" s="10">
        <f>ROUND((H5-J5),5)</f>
        <v>-500</v>
      </c>
    </row>
    <row r="6" spans="4:12" x14ac:dyDescent="0.25">
      <c r="D6" s="2"/>
      <c r="E6" s="9" t="s">
        <v>3</v>
      </c>
      <c r="F6" s="9"/>
      <c r="G6" s="9"/>
      <c r="H6" s="10">
        <v>75</v>
      </c>
      <c r="I6" s="10"/>
      <c r="J6" s="10">
        <v>500</v>
      </c>
      <c r="K6" s="10"/>
      <c r="L6" s="10">
        <f>ROUND((H6-J6),5)</f>
        <v>-425</v>
      </c>
    </row>
    <row r="7" spans="4:12" x14ac:dyDescent="0.25">
      <c r="D7" s="2"/>
      <c r="E7" s="9" t="s">
        <v>4</v>
      </c>
      <c r="F7" s="9"/>
      <c r="G7" s="9"/>
      <c r="H7" s="10">
        <v>0</v>
      </c>
      <c r="I7" s="10"/>
      <c r="J7" s="10">
        <v>100</v>
      </c>
      <c r="K7" s="10"/>
      <c r="L7" s="10">
        <f>ROUND((H7-J7),5)</f>
        <v>-100</v>
      </c>
    </row>
    <row r="8" spans="4:12" x14ac:dyDescent="0.25">
      <c r="D8" s="2"/>
      <c r="E8" s="9" t="s">
        <v>5</v>
      </c>
      <c r="F8" s="9"/>
      <c r="G8" s="9"/>
      <c r="H8" s="10">
        <v>0</v>
      </c>
      <c r="I8" s="10"/>
      <c r="J8" s="10">
        <v>500</v>
      </c>
      <c r="K8" s="10"/>
      <c r="L8" s="10">
        <f>ROUND((H8-J8),5)</f>
        <v>-500</v>
      </c>
    </row>
    <row r="9" spans="4:12" x14ac:dyDescent="0.25">
      <c r="D9" s="2"/>
      <c r="E9" s="9" t="s">
        <v>6</v>
      </c>
      <c r="F9" s="9"/>
      <c r="G9" s="9"/>
      <c r="H9" s="10">
        <v>100</v>
      </c>
      <c r="I9" s="10"/>
      <c r="J9" s="10"/>
      <c r="K9" s="10"/>
      <c r="L9" s="10"/>
    </row>
    <row r="10" spans="4:12" x14ac:dyDescent="0.25">
      <c r="D10" s="2"/>
      <c r="E10" s="9" t="s">
        <v>7</v>
      </c>
      <c r="F10" s="9"/>
      <c r="G10" s="9"/>
      <c r="H10" s="10">
        <v>82</v>
      </c>
      <c r="I10" s="10"/>
      <c r="J10" s="10">
        <v>100</v>
      </c>
      <c r="K10" s="10"/>
      <c r="L10" s="10">
        <f>ROUND((H10-J10),5)</f>
        <v>-18</v>
      </c>
    </row>
    <row r="11" spans="4:12" ht="15.75" thickBot="1" x14ac:dyDescent="0.3">
      <c r="D11" s="2"/>
      <c r="E11" s="9" t="s">
        <v>8</v>
      </c>
      <c r="F11" s="9"/>
      <c r="G11" s="9"/>
      <c r="H11" s="11">
        <v>97.92</v>
      </c>
      <c r="I11" s="10"/>
      <c r="J11" s="11">
        <v>900</v>
      </c>
      <c r="K11" s="10"/>
      <c r="L11" s="11">
        <f>ROUND((H11-J11),5)</f>
        <v>-802.08</v>
      </c>
    </row>
    <row r="12" spans="4:12" x14ac:dyDescent="0.25">
      <c r="H12" s="12"/>
      <c r="I12" s="12"/>
      <c r="J12" s="12"/>
      <c r="K12" s="12"/>
      <c r="L12" s="12"/>
    </row>
    <row r="13" spans="4:12" x14ac:dyDescent="0.25">
      <c r="D13" s="9" t="s">
        <v>12</v>
      </c>
      <c r="E13" s="9"/>
      <c r="F13" s="9"/>
      <c r="G13" s="9"/>
      <c r="H13" s="10"/>
      <c r="I13" s="10"/>
      <c r="J13" s="10"/>
      <c r="K13" s="10"/>
      <c r="L13" s="10"/>
    </row>
    <row r="14" spans="4:12" x14ac:dyDescent="0.25">
      <c r="D14" s="9"/>
      <c r="E14" s="9" t="s">
        <v>13</v>
      </c>
      <c r="F14" s="9"/>
      <c r="G14" s="9"/>
      <c r="H14" s="10">
        <v>100</v>
      </c>
      <c r="I14" s="10"/>
      <c r="J14" s="10">
        <v>300</v>
      </c>
      <c r="K14" s="10"/>
      <c r="L14" s="10">
        <f t="shared" ref="L14:L19" si="0">ROUND((H14-J14),5)</f>
        <v>-200</v>
      </c>
    </row>
    <row r="15" spans="4:12" x14ac:dyDescent="0.25">
      <c r="D15" s="9"/>
      <c r="E15" s="9" t="s">
        <v>14</v>
      </c>
      <c r="F15" s="9"/>
      <c r="G15" s="9"/>
      <c r="H15" s="10">
        <v>4975</v>
      </c>
      <c r="I15" s="10"/>
      <c r="J15" s="10">
        <v>10600</v>
      </c>
      <c r="K15" s="10"/>
      <c r="L15" s="10">
        <f t="shared" si="0"/>
        <v>-5625</v>
      </c>
    </row>
    <row r="16" spans="4:12" x14ac:dyDescent="0.25">
      <c r="D16" s="9"/>
      <c r="E16" s="9" t="s">
        <v>15</v>
      </c>
      <c r="F16" s="9"/>
      <c r="G16" s="9"/>
      <c r="H16" s="10">
        <v>0</v>
      </c>
      <c r="I16" s="10"/>
      <c r="J16" s="10">
        <v>385</v>
      </c>
      <c r="K16" s="10"/>
      <c r="L16" s="10">
        <f t="shared" si="0"/>
        <v>-385</v>
      </c>
    </row>
    <row r="17" spans="4:12" x14ac:dyDescent="0.25">
      <c r="D17" s="9"/>
      <c r="E17" s="9" t="s">
        <v>16</v>
      </c>
      <c r="F17" s="9"/>
      <c r="G17" s="9"/>
      <c r="H17" s="10">
        <v>625</v>
      </c>
      <c r="I17" s="10"/>
      <c r="J17" s="10">
        <v>2700</v>
      </c>
      <c r="K17" s="10"/>
      <c r="L17" s="10">
        <f t="shared" si="0"/>
        <v>-2075</v>
      </c>
    </row>
    <row r="18" spans="4:12" ht="15.75" thickBot="1" x14ac:dyDescent="0.3">
      <c r="D18" s="9"/>
      <c r="E18" s="9" t="s">
        <v>17</v>
      </c>
      <c r="F18" s="9"/>
      <c r="G18" s="9"/>
      <c r="H18" s="13">
        <v>115</v>
      </c>
      <c r="I18" s="10"/>
      <c r="J18" s="13">
        <v>950</v>
      </c>
      <c r="K18" s="10"/>
      <c r="L18" s="13">
        <f t="shared" si="0"/>
        <v>-835</v>
      </c>
    </row>
    <row r="19" spans="4:12" x14ac:dyDescent="0.25">
      <c r="D19" s="9" t="s">
        <v>18</v>
      </c>
      <c r="E19" s="9"/>
      <c r="F19" s="9"/>
      <c r="G19" s="9"/>
      <c r="H19" s="14">
        <f>ROUND(SUM(H13:H18),5)</f>
        <v>5815</v>
      </c>
      <c r="I19" s="10"/>
      <c r="J19" s="14">
        <f>ROUND(SUM(J13:J18),5)</f>
        <v>14935</v>
      </c>
      <c r="K19" s="10"/>
      <c r="L19" s="14">
        <f t="shared" si="0"/>
        <v>-9120</v>
      </c>
    </row>
    <row r="20" spans="4:12" x14ac:dyDescent="0.25">
      <c r="H20" s="12"/>
      <c r="I20" s="12"/>
      <c r="J20" s="12"/>
      <c r="K20" s="12"/>
      <c r="L20" s="12"/>
    </row>
    <row r="21" spans="4:12" x14ac:dyDescent="0.25">
      <c r="D21" s="7"/>
      <c r="E21" s="7"/>
      <c r="F21" s="7"/>
      <c r="G21" s="8"/>
      <c r="H21" s="10"/>
      <c r="I21" s="10"/>
      <c r="J21" s="10"/>
      <c r="K21" s="12"/>
      <c r="L21" s="10"/>
    </row>
    <row r="22" spans="4:12" x14ac:dyDescent="0.25">
      <c r="D22" s="9" t="s">
        <v>48</v>
      </c>
      <c r="E22" s="9"/>
      <c r="F22" s="9"/>
      <c r="G22" s="9"/>
      <c r="H22" s="10"/>
      <c r="I22" s="10"/>
      <c r="J22" s="10"/>
      <c r="K22" s="10"/>
      <c r="L22" s="10"/>
    </row>
    <row r="23" spans="4:12" x14ac:dyDescent="0.25">
      <c r="D23" s="9"/>
      <c r="E23" s="9" t="s">
        <v>19</v>
      </c>
      <c r="F23" s="9"/>
      <c r="G23" s="9"/>
      <c r="H23" s="10">
        <v>27</v>
      </c>
      <c r="I23" s="10"/>
      <c r="J23" s="10">
        <v>275</v>
      </c>
      <c r="K23" s="10"/>
      <c r="L23" s="10">
        <f>ROUND((H23-J23),5)</f>
        <v>-248</v>
      </c>
    </row>
    <row r="24" spans="4:12" x14ac:dyDescent="0.25">
      <c r="D24" s="9"/>
      <c r="E24" s="9" t="s">
        <v>20</v>
      </c>
      <c r="F24" s="9"/>
      <c r="G24" s="9"/>
      <c r="H24" s="10">
        <v>0</v>
      </c>
      <c r="I24" s="10"/>
      <c r="J24" s="10">
        <v>2050</v>
      </c>
      <c r="K24" s="10"/>
      <c r="L24" s="10">
        <f>ROUND((H24-J24),5)</f>
        <v>-2050</v>
      </c>
    </row>
    <row r="25" spans="4:12" ht="15.75" thickBot="1" x14ac:dyDescent="0.3">
      <c r="D25" s="9"/>
      <c r="E25" s="9" t="s">
        <v>21</v>
      </c>
      <c r="F25" s="9"/>
      <c r="G25" s="9"/>
      <c r="H25" s="11">
        <v>1278</v>
      </c>
      <c r="I25" s="10"/>
      <c r="J25" s="11">
        <v>3120</v>
      </c>
      <c r="K25" s="10"/>
      <c r="L25" s="11">
        <f>ROUND((H25-J25),5)</f>
        <v>-1842</v>
      </c>
    </row>
    <row r="26" spans="4:12" x14ac:dyDescent="0.25">
      <c r="D26" s="9" t="s">
        <v>49</v>
      </c>
      <c r="E26" s="9"/>
      <c r="F26" s="9"/>
      <c r="G26" s="9"/>
      <c r="H26" s="10">
        <f>ROUND(SUM(H22:H25),5)</f>
        <v>1305</v>
      </c>
      <c r="I26" s="10"/>
      <c r="J26" s="10">
        <f>ROUND(SUM(J22:J25),5)</f>
        <v>5445</v>
      </c>
      <c r="K26" s="10"/>
      <c r="L26" s="10">
        <f>ROUND((H26-J26),5)</f>
        <v>-4140</v>
      </c>
    </row>
    <row r="27" spans="4:12" x14ac:dyDescent="0.25">
      <c r="D27" s="9"/>
      <c r="E27" s="9"/>
      <c r="F27" s="9"/>
      <c r="G27" s="9"/>
      <c r="H27" s="10"/>
      <c r="I27" s="10"/>
      <c r="J27" s="10"/>
      <c r="K27" s="10"/>
      <c r="L27" s="10"/>
    </row>
    <row r="28" spans="4:12" x14ac:dyDescent="0.25">
      <c r="D28" s="9" t="s">
        <v>22</v>
      </c>
      <c r="E28" s="9"/>
      <c r="F28" s="9"/>
      <c r="G28" s="9"/>
      <c r="H28" s="10"/>
      <c r="I28" s="10"/>
      <c r="J28" s="10"/>
      <c r="K28" s="10"/>
      <c r="L28" s="10"/>
    </row>
    <row r="29" spans="4:12" x14ac:dyDescent="0.25">
      <c r="D29" s="9"/>
      <c r="E29" s="9" t="s">
        <v>23</v>
      </c>
      <c r="F29" s="9"/>
      <c r="G29" s="9"/>
      <c r="H29" s="10"/>
      <c r="I29" s="10"/>
      <c r="J29" s="10"/>
      <c r="K29" s="10"/>
      <c r="L29" s="10"/>
    </row>
    <row r="30" spans="4:12" x14ac:dyDescent="0.25">
      <c r="D30" s="9"/>
      <c r="E30" s="9"/>
      <c r="F30" s="9" t="s">
        <v>24</v>
      </c>
      <c r="G30" s="9"/>
      <c r="H30" s="10"/>
      <c r="I30" s="10"/>
      <c r="J30" s="10"/>
      <c r="K30" s="10"/>
      <c r="L30" s="10"/>
    </row>
    <row r="31" spans="4:12" x14ac:dyDescent="0.25">
      <c r="D31" s="9"/>
      <c r="E31" s="9"/>
      <c r="F31" s="9"/>
      <c r="G31" s="9" t="s">
        <v>25</v>
      </c>
      <c r="H31" s="10">
        <v>1278.77</v>
      </c>
      <c r="I31" s="10"/>
      <c r="J31" s="10">
        <v>2400</v>
      </c>
      <c r="K31" s="10"/>
      <c r="L31" s="10">
        <f t="shared" ref="L31:L36" si="1">ROUND((H31-J31),5)</f>
        <v>-1121.23</v>
      </c>
    </row>
    <row r="32" spans="4:12" x14ac:dyDescent="0.25">
      <c r="D32" s="9"/>
      <c r="E32" s="9"/>
      <c r="F32" s="9"/>
      <c r="G32" s="9" t="s">
        <v>26</v>
      </c>
      <c r="H32" s="10">
        <v>332.28</v>
      </c>
      <c r="I32" s="10"/>
      <c r="J32" s="10">
        <v>2600</v>
      </c>
      <c r="K32" s="10"/>
      <c r="L32" s="10">
        <f t="shared" si="1"/>
        <v>-2267.7199999999998</v>
      </c>
    </row>
    <row r="33" spans="4:12" x14ac:dyDescent="0.25">
      <c r="D33" s="9"/>
      <c r="E33" s="9"/>
      <c r="F33" s="9"/>
      <c r="G33" s="9" t="s">
        <v>27</v>
      </c>
      <c r="H33" s="10">
        <v>199.5</v>
      </c>
      <c r="I33" s="10"/>
      <c r="J33" s="10">
        <v>500</v>
      </c>
      <c r="K33" s="10"/>
      <c r="L33" s="10">
        <f t="shared" si="1"/>
        <v>-300.5</v>
      </c>
    </row>
    <row r="34" spans="4:12" ht="15.75" thickBot="1" x14ac:dyDescent="0.3">
      <c r="D34" s="9"/>
      <c r="E34" s="9"/>
      <c r="F34" s="9"/>
      <c r="G34" s="9" t="s">
        <v>28</v>
      </c>
      <c r="H34" s="13">
        <v>195.54</v>
      </c>
      <c r="I34" s="10"/>
      <c r="J34" s="13">
        <v>500</v>
      </c>
      <c r="K34" s="10"/>
      <c r="L34" s="13">
        <f t="shared" si="1"/>
        <v>-304.45999999999998</v>
      </c>
    </row>
    <row r="35" spans="4:12" ht="15.75" thickBot="1" x14ac:dyDescent="0.3">
      <c r="D35" s="9"/>
      <c r="E35" s="9"/>
      <c r="F35" s="9" t="s">
        <v>29</v>
      </c>
      <c r="G35" s="9"/>
      <c r="H35" s="15">
        <f>ROUND(SUM(H30:H34),5)</f>
        <v>2006.09</v>
      </c>
      <c r="I35" s="10"/>
      <c r="J35" s="15">
        <f>ROUND(SUM(J30:J34),5)</f>
        <v>6000</v>
      </c>
      <c r="K35" s="10"/>
      <c r="L35" s="15">
        <f t="shared" si="1"/>
        <v>-3993.91</v>
      </c>
    </row>
    <row r="36" spans="4:12" x14ac:dyDescent="0.25">
      <c r="D36" s="9"/>
      <c r="E36" s="9" t="s">
        <v>30</v>
      </c>
      <c r="F36" s="9"/>
      <c r="G36" s="9"/>
      <c r="H36" s="10">
        <f>ROUND(H29+H35,5)</f>
        <v>2006.09</v>
      </c>
      <c r="I36" s="10"/>
      <c r="J36" s="10">
        <f>ROUND(J29+J35,5)</f>
        <v>6000</v>
      </c>
      <c r="K36" s="10"/>
      <c r="L36" s="10">
        <f t="shared" si="1"/>
        <v>-3993.91</v>
      </c>
    </row>
    <row r="37" spans="4:12" x14ac:dyDescent="0.25">
      <c r="D37" s="9"/>
      <c r="E37" s="9" t="s">
        <v>31</v>
      </c>
      <c r="F37" s="9"/>
      <c r="G37" s="9"/>
      <c r="H37" s="10"/>
      <c r="I37" s="10"/>
      <c r="J37" s="10"/>
      <c r="K37" s="10"/>
      <c r="L37" s="10"/>
    </row>
    <row r="38" spans="4:12" x14ac:dyDescent="0.25">
      <c r="D38" s="9"/>
      <c r="E38" s="9"/>
      <c r="F38" s="9" t="s">
        <v>32</v>
      </c>
      <c r="G38" s="9"/>
      <c r="H38" s="10">
        <v>708.83</v>
      </c>
      <c r="I38" s="10"/>
      <c r="J38" s="10">
        <v>510</v>
      </c>
      <c r="K38" s="10"/>
      <c r="L38" s="10">
        <f t="shared" ref="L38:L43" si="2">ROUND((H38-J38),5)</f>
        <v>198.83</v>
      </c>
    </row>
    <row r="39" spans="4:12" x14ac:dyDescent="0.25">
      <c r="D39" s="9"/>
      <c r="E39" s="9"/>
      <c r="F39" s="9" t="s">
        <v>33</v>
      </c>
      <c r="G39" s="9"/>
      <c r="H39" s="10">
        <v>86.55</v>
      </c>
      <c r="I39" s="10"/>
      <c r="J39" s="10">
        <v>500</v>
      </c>
      <c r="K39" s="10"/>
      <c r="L39" s="10">
        <f t="shared" si="2"/>
        <v>-413.45</v>
      </c>
    </row>
    <row r="40" spans="4:12" x14ac:dyDescent="0.25">
      <c r="D40" s="9"/>
      <c r="E40" s="9"/>
      <c r="F40" s="9" t="s">
        <v>34</v>
      </c>
      <c r="G40" s="9"/>
      <c r="H40" s="10">
        <v>1939</v>
      </c>
      <c r="I40" s="10"/>
      <c r="J40" s="10">
        <v>2150</v>
      </c>
      <c r="K40" s="10"/>
      <c r="L40" s="10">
        <f t="shared" si="2"/>
        <v>-211</v>
      </c>
    </row>
    <row r="41" spans="4:12" x14ac:dyDescent="0.25">
      <c r="D41" s="9"/>
      <c r="E41" s="9"/>
      <c r="F41" s="9" t="s">
        <v>35</v>
      </c>
      <c r="G41" s="9"/>
      <c r="H41" s="10">
        <v>0</v>
      </c>
      <c r="I41" s="10"/>
      <c r="J41" s="10">
        <v>200</v>
      </c>
      <c r="K41" s="10"/>
      <c r="L41" s="10">
        <f t="shared" si="2"/>
        <v>-200</v>
      </c>
    </row>
    <row r="42" spans="4:12" ht="15.75" thickBot="1" x14ac:dyDescent="0.3">
      <c r="D42" s="9"/>
      <c r="E42" s="9"/>
      <c r="F42" s="9" t="s">
        <v>36</v>
      </c>
      <c r="G42" s="9"/>
      <c r="H42" s="11">
        <v>866.75</v>
      </c>
      <c r="I42" s="10"/>
      <c r="J42" s="11">
        <v>3479</v>
      </c>
      <c r="K42" s="10"/>
      <c r="L42" s="11">
        <f t="shared" si="2"/>
        <v>-2612.25</v>
      </c>
    </row>
    <row r="43" spans="4:12" x14ac:dyDescent="0.25">
      <c r="D43" s="9"/>
      <c r="E43" s="9" t="s">
        <v>37</v>
      </c>
      <c r="F43" s="9"/>
      <c r="G43" s="9"/>
      <c r="H43" s="10">
        <f>ROUND(SUM(H37:H42),5)</f>
        <v>3601.13</v>
      </c>
      <c r="I43" s="10"/>
      <c r="J43" s="10">
        <f>ROUND(SUM(J37:J42),5)</f>
        <v>6839</v>
      </c>
      <c r="K43" s="10"/>
      <c r="L43" s="10">
        <f t="shared" si="2"/>
        <v>-3237.87</v>
      </c>
    </row>
    <row r="44" spans="4:12" x14ac:dyDescent="0.25">
      <c r="D44" s="9"/>
      <c r="E44" s="9" t="s">
        <v>38</v>
      </c>
      <c r="F44" s="9"/>
      <c r="G44" s="9"/>
      <c r="H44" s="10"/>
      <c r="I44" s="10"/>
      <c r="J44" s="10"/>
      <c r="K44" s="10"/>
      <c r="L44" s="10"/>
    </row>
    <row r="45" spans="4:12" x14ac:dyDescent="0.25">
      <c r="D45" s="9"/>
      <c r="E45" s="9"/>
      <c r="F45" s="9" t="s">
        <v>39</v>
      </c>
      <c r="G45" s="9"/>
      <c r="H45" s="10"/>
      <c r="I45" s="10"/>
      <c r="J45" s="10"/>
      <c r="K45" s="10"/>
      <c r="L45" s="10"/>
    </row>
    <row r="46" spans="4:12" ht="15.75" thickBot="1" x14ac:dyDescent="0.3">
      <c r="D46" s="9"/>
      <c r="E46" s="9"/>
      <c r="F46" s="9"/>
      <c r="G46" s="9" t="s">
        <v>40</v>
      </c>
      <c r="H46" s="11">
        <v>495</v>
      </c>
      <c r="I46" s="10"/>
      <c r="J46" s="10"/>
      <c r="K46" s="10"/>
      <c r="L46" s="10"/>
    </row>
    <row r="47" spans="4:12" x14ac:dyDescent="0.25">
      <c r="D47" s="9"/>
      <c r="E47" s="9"/>
      <c r="F47" s="9" t="s">
        <v>41</v>
      </c>
      <c r="G47" s="9"/>
      <c r="H47" s="10">
        <f>ROUND(SUM(H45:H46),5)</f>
        <v>495</v>
      </c>
      <c r="I47" s="10"/>
      <c r="J47" s="10"/>
      <c r="K47" s="10"/>
      <c r="L47" s="10"/>
    </row>
    <row r="48" spans="4:12" x14ac:dyDescent="0.25">
      <c r="D48" s="9"/>
      <c r="E48" s="9"/>
      <c r="F48" s="9" t="s">
        <v>42</v>
      </c>
      <c r="G48" s="9"/>
      <c r="H48" s="10"/>
      <c r="I48" s="10"/>
      <c r="J48" s="10"/>
      <c r="K48" s="10"/>
      <c r="L48" s="10"/>
    </row>
    <row r="49" spans="4:12" x14ac:dyDescent="0.25">
      <c r="D49" s="9"/>
      <c r="E49" s="9"/>
      <c r="F49" s="9"/>
      <c r="G49" s="9" t="s">
        <v>43</v>
      </c>
      <c r="H49" s="10">
        <v>483.46</v>
      </c>
      <c r="I49" s="10"/>
      <c r="J49" s="10">
        <v>3885</v>
      </c>
      <c r="K49" s="10"/>
      <c r="L49" s="10">
        <f>ROUND((H49-J49),5)</f>
        <v>-3401.54</v>
      </c>
    </row>
    <row r="50" spans="4:12" ht="15.75" thickBot="1" x14ac:dyDescent="0.3">
      <c r="D50" s="9"/>
      <c r="E50" s="9"/>
      <c r="F50" s="9"/>
      <c r="G50" s="9" t="s">
        <v>44</v>
      </c>
      <c r="H50" s="13">
        <v>195.54</v>
      </c>
      <c r="I50" s="10"/>
      <c r="J50" s="13">
        <v>400</v>
      </c>
      <c r="K50" s="10"/>
      <c r="L50" s="13">
        <f>ROUND((H50-J50),5)</f>
        <v>-204.46</v>
      </c>
    </row>
    <row r="51" spans="4:12" ht="15.75" thickBot="1" x14ac:dyDescent="0.3">
      <c r="D51" s="9"/>
      <c r="E51" s="9"/>
      <c r="F51" s="9" t="s">
        <v>45</v>
      </c>
      <c r="G51" s="9"/>
      <c r="H51" s="14">
        <f>ROUND(SUM(H48:H50),5)</f>
        <v>679</v>
      </c>
      <c r="I51" s="10"/>
      <c r="J51" s="14">
        <f>ROUND(SUM(J48:J50),5)</f>
        <v>4285</v>
      </c>
      <c r="K51" s="10"/>
      <c r="L51" s="14">
        <f>ROUND((H51-J51),5)</f>
        <v>-3606</v>
      </c>
    </row>
    <row r="52" spans="4:12" ht="15.75" thickBot="1" x14ac:dyDescent="0.3">
      <c r="D52" s="9"/>
      <c r="E52" s="9" t="s">
        <v>46</v>
      </c>
      <c r="F52" s="9"/>
      <c r="G52" s="9"/>
      <c r="H52" s="15">
        <f>ROUND(H44+H47+H51,5)</f>
        <v>1174</v>
      </c>
      <c r="I52" s="10"/>
      <c r="J52" s="15">
        <f>ROUND(J44+J47+J51,5)</f>
        <v>4285</v>
      </c>
      <c r="K52" s="10"/>
      <c r="L52" s="15">
        <f>ROUND((H52-J52),5)</f>
        <v>-3111</v>
      </c>
    </row>
    <row r="53" spans="4:12" x14ac:dyDescent="0.25">
      <c r="D53" s="9" t="s">
        <v>47</v>
      </c>
      <c r="E53" s="9"/>
      <c r="F53" s="9"/>
      <c r="G53" s="9"/>
      <c r="H53" s="10">
        <f>ROUND(H28+H36+H43+H52,5)</f>
        <v>6781.22</v>
      </c>
      <c r="I53" s="10"/>
      <c r="J53" s="10">
        <f>ROUND(J28+J36+J43+J52,5)</f>
        <v>17124</v>
      </c>
      <c r="K53" s="10"/>
      <c r="L53" s="10">
        <v>10342.780000000001</v>
      </c>
    </row>
    <row r="54" spans="4:12" x14ac:dyDescent="0.25">
      <c r="H54" s="12"/>
      <c r="I54" s="12"/>
      <c r="J54" s="12"/>
      <c r="K54" s="12"/>
      <c r="L54" s="12"/>
    </row>
    <row r="55" spans="4:12" x14ac:dyDescent="0.25">
      <c r="H55" s="12"/>
      <c r="I55" s="12"/>
      <c r="J55" s="12"/>
      <c r="K55" s="12"/>
      <c r="L55" s="12"/>
    </row>
    <row r="56" spans="4:12" x14ac:dyDescent="0.25">
      <c r="H56" s="12"/>
      <c r="I56" s="12"/>
      <c r="J56" s="12"/>
      <c r="K56" s="12"/>
      <c r="L56" s="12"/>
    </row>
    <row r="57" spans="4:12" x14ac:dyDescent="0.25">
      <c r="H57" s="12"/>
      <c r="I57" s="12"/>
      <c r="J57" s="12"/>
      <c r="K57" s="12"/>
      <c r="L57" s="12"/>
    </row>
    <row r="58" spans="4:12" x14ac:dyDescent="0.25">
      <c r="H58" s="12"/>
      <c r="I58" s="12"/>
      <c r="J58" s="12"/>
      <c r="K58" s="12"/>
      <c r="L58" s="12"/>
    </row>
    <row r="59" spans="4:12" x14ac:dyDescent="0.25">
      <c r="H59" s="12"/>
      <c r="I59" s="12"/>
      <c r="J59" s="12"/>
      <c r="K59" s="12"/>
      <c r="L59" s="12"/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Lewis and Clark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George</cp:lastModifiedBy>
  <dcterms:created xsi:type="dcterms:W3CDTF">2015-12-16T19:02:23Z</dcterms:created>
  <dcterms:modified xsi:type="dcterms:W3CDTF">2016-01-26T14:47:37Z</dcterms:modified>
</cp:coreProperties>
</file>